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<sst xmlns="http://schemas.openxmlformats.org/spreadsheetml/2006/main" count="259" uniqueCount="200">
  <si>
    <t>2024年春小麦规模连片种植主体享受种植奖补政策汇总表</t>
  </si>
  <si>
    <t>序
号</t>
  </si>
  <si>
    <t>乡镇</t>
  </si>
  <si>
    <t>村社</t>
  </si>
  <si>
    <t>农户姓名</t>
  </si>
  <si>
    <t>身份证号</t>
  </si>
  <si>
    <t>社保卡银行账号</t>
  </si>
  <si>
    <t>开户银行</t>
  </si>
  <si>
    <t>面积</t>
  </si>
  <si>
    <t>补助金额
（元）</t>
  </si>
  <si>
    <t>备注</t>
  </si>
  <si>
    <t>巷道镇</t>
  </si>
  <si>
    <t>八一农场</t>
  </si>
  <si>
    <t>米雪兵</t>
  </si>
  <si>
    <t>622225********0310</t>
  </si>
  <si>
    <t>6228**********74175</t>
  </si>
  <si>
    <t>中国农业银行巷道支行</t>
  </si>
  <si>
    <t>小寺村七社</t>
  </si>
  <si>
    <t>马文斌</t>
  </si>
  <si>
    <t>622226********1019</t>
  </si>
  <si>
    <t>6230**********81448</t>
  </si>
  <si>
    <t>山丹农村商业银行股份有限公司东乐支行</t>
  </si>
  <si>
    <t>东联村</t>
  </si>
  <si>
    <t>高台县东联金土地专业合作社</t>
  </si>
  <si>
    <t>936207********47X9</t>
  </si>
  <si>
    <t>3306**********5364</t>
  </si>
  <si>
    <t>高台农商银行</t>
  </si>
  <si>
    <t>红联村三社</t>
  </si>
  <si>
    <t>高廷红</t>
  </si>
  <si>
    <t>622225********1815</t>
  </si>
  <si>
    <t>6228**********38063</t>
  </si>
  <si>
    <t>中国农业银行</t>
  </si>
  <si>
    <t>利沟村七社</t>
  </si>
  <si>
    <t>公多勤</t>
  </si>
  <si>
    <t>622225********0911</t>
  </si>
  <si>
    <t>6228**********49968</t>
  </si>
  <si>
    <t>小计</t>
  </si>
  <si>
    <t>黑泉镇</t>
  </si>
  <si>
    <t>黑泉村</t>
  </si>
  <si>
    <t>高台县华谊苜蓿
开发有限公司</t>
  </si>
  <si>
    <t>916207********5518</t>
  </si>
  <si>
    <t>3300**********1778</t>
  </si>
  <si>
    <t>甘肃高台农村商业银行股份有限公司营业部</t>
  </si>
  <si>
    <t>十坝滩</t>
  </si>
  <si>
    <t>高台县林峰牧业
有限公司</t>
  </si>
  <si>
    <t>916207********6R6F</t>
  </si>
  <si>
    <t>3308**********7024</t>
  </si>
  <si>
    <t>甘肃高台农村商业银行股份有限公司正远分理处</t>
  </si>
  <si>
    <t>十坝珍珠滩</t>
  </si>
  <si>
    <t>高台金牧农业科技有限公司</t>
  </si>
  <si>
    <t>916207********236M</t>
  </si>
  <si>
    <t>6200**********506694</t>
  </si>
  <si>
    <t>中国建设银行股份有限公司高台支行</t>
  </si>
  <si>
    <t>电力局农场</t>
  </si>
  <si>
    <t>刘成乐</t>
  </si>
  <si>
    <t>622224********4034</t>
  </si>
  <si>
    <t>6228**********84863</t>
  </si>
  <si>
    <t>临泽县平川镇农业银行</t>
  </si>
  <si>
    <t>胭脂堡村</t>
  </si>
  <si>
    <t>张掖市甘州区前进现代农业农民专业合作社</t>
  </si>
  <si>
    <t>936207********394M</t>
  </si>
  <si>
    <t>6200**********508677</t>
  </si>
  <si>
    <t>中国建设银行股份有限公司张掖分行</t>
  </si>
  <si>
    <t>七坝村</t>
  </si>
  <si>
    <t>高台县恒峰商贸有限责任公司</t>
  </si>
  <si>
    <t>916207********111W</t>
  </si>
  <si>
    <t>6633**********0010</t>
  </si>
  <si>
    <t>甘肃银行股份有限公司高台支行</t>
  </si>
  <si>
    <t>罗城镇</t>
  </si>
  <si>
    <t>常丰村七社</t>
  </si>
  <si>
    <t>张勤</t>
  </si>
  <si>
    <t>622225********2436</t>
  </si>
  <si>
    <t>6230**********29389</t>
  </si>
  <si>
    <t>甘肃高台农商银行罗城支行</t>
  </si>
  <si>
    <t>万丰村</t>
  </si>
  <si>
    <t>高台县罗城镇万丰村股份经济合作社</t>
  </si>
  <si>
    <t>N26207********700Y</t>
  </si>
  <si>
    <t>3312**********4083</t>
  </si>
  <si>
    <t>桥儿湾村</t>
  </si>
  <si>
    <t>甘肃合黎山光新牧业有限责任公司</t>
  </si>
  <si>
    <t>916207********292N</t>
  </si>
  <si>
    <t>3306**********7219</t>
  </si>
  <si>
    <t>常丰村</t>
  </si>
  <si>
    <t>李宏斌</t>
  </si>
  <si>
    <t>622225********0914</t>
  </si>
  <si>
    <t>6230**********70231</t>
  </si>
  <si>
    <t>甘肃高台农商银行南华支行</t>
  </si>
  <si>
    <t>骆驼城镇</t>
  </si>
  <si>
    <t>梧桐村五社</t>
  </si>
  <si>
    <t>关海</t>
  </si>
  <si>
    <t>622225********1211</t>
  </si>
  <si>
    <t>6228**********79669</t>
  </si>
  <si>
    <t>中国农业银行股份有限公司高台支行营业室</t>
  </si>
  <si>
    <t>许三湾村</t>
  </si>
  <si>
    <t>李滨河</t>
  </si>
  <si>
    <t>622225********3013</t>
  </si>
  <si>
    <t>6230**********29410</t>
  </si>
  <si>
    <t>甘肃省农村信用社联合社（甘肃高台农村商业银行股份有限公司新坝支行）</t>
  </si>
  <si>
    <t>田振斌</t>
  </si>
  <si>
    <t>620201********0016</t>
  </si>
  <si>
    <t>6230**********46021</t>
  </si>
  <si>
    <t>甘肃省农村信用社联合社（农商银行嘉峪关新城支行）</t>
  </si>
  <si>
    <t>南华镇</t>
  </si>
  <si>
    <t>许正平农场</t>
  </si>
  <si>
    <t>郭荣</t>
  </si>
  <si>
    <t>622225********1232</t>
  </si>
  <si>
    <t>6228**********03665</t>
  </si>
  <si>
    <t>农行高台支行</t>
  </si>
  <si>
    <t>胜利村四社</t>
  </si>
  <si>
    <t>侯勇</t>
  </si>
  <si>
    <t>622225********0013</t>
  </si>
  <si>
    <t>6214**********67595</t>
  </si>
  <si>
    <t>建设银行高台支行</t>
  </si>
  <si>
    <t>博峰农场</t>
  </si>
  <si>
    <t>崔晋</t>
  </si>
  <si>
    <t>622201********6615</t>
  </si>
  <si>
    <t>6230**********89422</t>
  </si>
  <si>
    <t>农商银行张掖市甘州区乌江支行</t>
  </si>
  <si>
    <t>小海子村</t>
  </si>
  <si>
    <t>何天金</t>
  </si>
  <si>
    <t>622225********0936</t>
  </si>
  <si>
    <t>6228**********30361</t>
  </si>
  <si>
    <t>农行高台南华支行</t>
  </si>
  <si>
    <t>义和村</t>
  </si>
  <si>
    <t>白如兵</t>
  </si>
  <si>
    <t>622225********0913</t>
  </si>
  <si>
    <t>6230**********09545</t>
  </si>
  <si>
    <t>高台农商银行南华支行</t>
  </si>
  <si>
    <t>高台县南华镇义和村股份经济合作社</t>
  </si>
  <si>
    <t>N26207********685F</t>
  </si>
  <si>
    <t>3304**********7612</t>
  </si>
  <si>
    <t>永进村</t>
  </si>
  <si>
    <r>
      <rPr>
        <sz val="10"/>
        <color theme="1"/>
        <rFont val="仿宋_GB2312"/>
        <charset val="134"/>
      </rPr>
      <t>高台县</t>
    </r>
    <r>
      <rPr>
        <sz val="10"/>
        <color theme="1"/>
        <rFont val="宋体"/>
        <charset val="134"/>
      </rPr>
      <t>栐</t>
    </r>
    <r>
      <rPr>
        <sz val="10"/>
        <color theme="1"/>
        <rFont val="仿宋_GB2312"/>
        <charset val="134"/>
      </rPr>
      <t>靖农牧实业有限责任公司</t>
    </r>
  </si>
  <si>
    <t>916207********5W2M</t>
  </si>
  <si>
    <t>3304**********0352</t>
  </si>
  <si>
    <t>南寨子村二社</t>
  </si>
  <si>
    <t>宋朝全</t>
  </si>
  <si>
    <t>622225********0636</t>
  </si>
  <si>
    <t>6230**********37392</t>
  </si>
  <si>
    <t>高台农商银行合黎支行</t>
  </si>
  <si>
    <t>胜利村</t>
  </si>
  <si>
    <t>范宏伟</t>
  </si>
  <si>
    <t>622225********1516</t>
  </si>
  <si>
    <t>6228**********51166</t>
  </si>
  <si>
    <t>中国农业银行高台支行</t>
  </si>
  <si>
    <t>新坝镇</t>
  </si>
  <si>
    <t>照一村</t>
  </si>
  <si>
    <t>高台县新坝镇照一村股份经济合作社</t>
  </si>
  <si>
    <t>N26207********888W</t>
  </si>
  <si>
    <t>3303**********9238</t>
  </si>
  <si>
    <t>甘肃高台农村商业银行股份有限公司新坝支行</t>
  </si>
  <si>
    <t>照二村</t>
  </si>
  <si>
    <t>高台县新坝镇照二村股份经济合作社</t>
  </si>
  <si>
    <t>N26207********546H</t>
  </si>
  <si>
    <t>3303**********9182</t>
  </si>
  <si>
    <t>曙光村十三社</t>
  </si>
  <si>
    <t>高台县曙光村农业综合开发有限公司</t>
  </si>
  <si>
    <t>916207********E13J</t>
  </si>
  <si>
    <t>3303**********1976</t>
  </si>
  <si>
    <t>高台县农村商业银行股份有限公司新坝支行</t>
  </si>
  <si>
    <t>古城村三社</t>
  </si>
  <si>
    <t>甘肃茂雄高原雪山生态农业有限公司</t>
  </si>
  <si>
    <t>916207********M87B</t>
  </si>
  <si>
    <t>3303**********5927</t>
  </si>
  <si>
    <t>宣化镇</t>
  </si>
  <si>
    <t>利号村</t>
  </si>
  <si>
    <t>高台县宣化镇利号村股份经济合作社</t>
  </si>
  <si>
    <t>N26207********783Y</t>
  </si>
  <si>
    <t>3310**********8119</t>
  </si>
  <si>
    <t>中国农业银行股份有限公司高台县支行营业室</t>
  </si>
  <si>
    <t>贞号村二社</t>
  </si>
  <si>
    <t>高台县宣化镇贞号村股份经济合作社</t>
  </si>
  <si>
    <t>N26207********874G</t>
  </si>
  <si>
    <t>3310**********7908</t>
  </si>
  <si>
    <t>甘肃高台农村商业银行股份有限公司宣化支行</t>
  </si>
  <si>
    <t>乐一村</t>
  </si>
  <si>
    <t>高台县宣化镇乐一村股份经济合作社</t>
  </si>
  <si>
    <t>N26207********7161</t>
  </si>
  <si>
    <t>3310**********9584</t>
  </si>
  <si>
    <t>高台农商银行宣化支行</t>
  </si>
  <si>
    <t>乐三村</t>
  </si>
  <si>
    <t>高台县宣化镇乐三村股份经济合作社</t>
  </si>
  <si>
    <t>N26207********8391</t>
  </si>
  <si>
    <t>3310**********9431</t>
  </si>
  <si>
    <t>朱家堡村</t>
  </si>
  <si>
    <t>高台县宣化镇朱家堡村股份经济合作社</t>
  </si>
  <si>
    <t>N26207********719H</t>
  </si>
  <si>
    <t>3310**********8063</t>
  </si>
  <si>
    <t>开发区</t>
  </si>
  <si>
    <t>于爱红</t>
  </si>
  <si>
    <t>622222********3326</t>
  </si>
  <si>
    <t>6230**********57431</t>
  </si>
  <si>
    <t>王生万</t>
  </si>
  <si>
    <t>622225********0012</t>
  </si>
  <si>
    <t>6214**********35708</t>
  </si>
  <si>
    <t>中国建设银行股份有限公司高台县支行</t>
  </si>
  <si>
    <t>丁长银</t>
  </si>
  <si>
    <t>622225********1552</t>
  </si>
  <si>
    <t>6228**********91069</t>
  </si>
  <si>
    <t>全县总计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</si>
</sst>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5">
    <font>
      <sz val="12"/>
      <color theme="1"/>
      <name val="等线"/>
      <charset val="134"/>
      <scheme val="minor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1" applyNumberFormat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176" fontId="8" fillId="0" borderId="2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7" fontId="7" fillId="0" borderId="2" xfId="0" applyNumberFormat="1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Protection="1">
      <alignment vertical="center"/>
    </xf>
    <xf numFmtId="0" fontId="7" fillId="0" borderId="2" xfId="0" applyFont="1" applyBorder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2" fillId="0" borderId="0" xfId="0" applyFont="1">
      <alignment vertical="center"/>
    </xf>
    <xf numFmtId="0" fontId="11" fillId="0" borderId="15" xfId="0" applyFont="1" applyFill="1" applyBorder="1">
      <alignment vertical="center"/>
    </xf>
    <xf numFmtId="0" fontId="4" fillId="0" borderId="0" xfId="0" applyFont="1" applyFill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4" fillId="0" borderId="1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52"/>
  <sheetViews>
    <sheetView tabSelected="1" workbookViewId="0">
      <pane xSplit="9" ySplit="2" topLeftCell="K13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4.25" customHeight="1"/>
  <cols>
    <col min="1" max="1" width="3.625" style="4" customWidth="1"/>
    <col min="2" max="2" width="6.75" style="4" customWidth="1"/>
    <col min="3" max="3" width="11.25" style="4" customWidth="1"/>
    <col min="4" max="4" width="16.125" style="4" customWidth="1"/>
    <col min="5" max="5" width="17.25" style="4" customWidth="1"/>
    <col min="6" max="6" width="18.5" style="4" customWidth="1"/>
    <col min="7" max="7" width="21.6666666666667" style="4" customWidth="1"/>
    <col min="8" max="8" width="8.75" style="5" customWidth="1"/>
    <col min="9" max="9" width="10.5" style="5" customWidth="1"/>
    <col min="10" max="35" width="9" style="5"/>
  </cols>
  <sheetData>
    <row r="1" ht="5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0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46" t="s">
        <v>9</v>
      </c>
      <c r="J2" s="47" t="s">
        <v>10</v>
      </c>
    </row>
    <row r="3" s="1" customFormat="1" ht="28" customHeight="1" spans="1:10">
      <c r="A3" s="9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>
        <v>264</v>
      </c>
      <c r="I3" s="9">
        <f>H3*150</f>
        <v>39600</v>
      </c>
      <c r="J3" s="48"/>
    </row>
    <row r="4" s="1" customFormat="1" ht="28" customHeight="1" spans="1:10">
      <c r="A4" s="9">
        <v>2</v>
      </c>
      <c r="B4" s="9" t="s">
        <v>11</v>
      </c>
      <c r="C4" s="10" t="s">
        <v>17</v>
      </c>
      <c r="D4" s="9" t="s">
        <v>18</v>
      </c>
      <c r="E4" s="9" t="s">
        <v>19</v>
      </c>
      <c r="F4" s="9" t="s">
        <v>20</v>
      </c>
      <c r="G4" s="10" t="s">
        <v>21</v>
      </c>
      <c r="H4" s="9">
        <v>656</v>
      </c>
      <c r="I4" s="9">
        <f>H4*150</f>
        <v>98400</v>
      </c>
      <c r="J4" s="48"/>
    </row>
    <row r="5" s="1" customFormat="1" ht="28" customHeight="1" spans="1:10">
      <c r="A5" s="11">
        <v>3</v>
      </c>
      <c r="B5" s="11" t="s">
        <v>11</v>
      </c>
      <c r="C5" s="12" t="s">
        <v>22</v>
      </c>
      <c r="D5" s="12" t="s">
        <v>23</v>
      </c>
      <c r="E5" s="11" t="s">
        <v>24</v>
      </c>
      <c r="F5" s="11" t="s">
        <v>25</v>
      </c>
      <c r="G5" s="11" t="s">
        <v>26</v>
      </c>
      <c r="H5" s="11">
        <v>245.55</v>
      </c>
      <c r="I5" s="11">
        <f>H5*150</f>
        <v>36832.5</v>
      </c>
      <c r="J5" s="49"/>
    </row>
    <row r="6" s="1" customFormat="1" ht="28" customHeight="1" spans="1:10">
      <c r="A6" s="13"/>
      <c r="B6" s="13"/>
      <c r="C6" s="14"/>
      <c r="D6" s="14"/>
      <c r="E6" s="13"/>
      <c r="F6" s="13"/>
      <c r="G6" s="13"/>
      <c r="H6" s="13"/>
      <c r="I6" s="13"/>
      <c r="J6" s="50"/>
    </row>
    <row r="7" s="1" customFormat="1" ht="28" customHeight="1" spans="1:10">
      <c r="A7" s="9">
        <v>4</v>
      </c>
      <c r="B7" s="9" t="s">
        <v>11</v>
      </c>
      <c r="C7" s="10" t="s">
        <v>27</v>
      </c>
      <c r="D7" s="10" t="s">
        <v>28</v>
      </c>
      <c r="E7" s="10" t="s">
        <v>29</v>
      </c>
      <c r="F7" s="10" t="s">
        <v>30</v>
      </c>
      <c r="G7" s="9" t="s">
        <v>31</v>
      </c>
      <c r="H7" s="9">
        <v>410</v>
      </c>
      <c r="I7" s="9">
        <f>H7*150</f>
        <v>61500</v>
      </c>
      <c r="J7" s="48"/>
    </row>
    <row r="8" s="1" customFormat="1" ht="28" customHeight="1" spans="1:10">
      <c r="A8" s="9">
        <v>5</v>
      </c>
      <c r="B8" s="9" t="s">
        <v>11</v>
      </c>
      <c r="C8" s="10" t="s">
        <v>32</v>
      </c>
      <c r="D8" s="9" t="s">
        <v>33</v>
      </c>
      <c r="E8" s="9" t="s">
        <v>34</v>
      </c>
      <c r="F8" s="9" t="s">
        <v>35</v>
      </c>
      <c r="G8" s="10" t="s">
        <v>21</v>
      </c>
      <c r="H8" s="15">
        <v>313.55</v>
      </c>
      <c r="I8" s="9">
        <f>H8*150</f>
        <v>47032.5</v>
      </c>
      <c r="J8" s="48"/>
    </row>
    <row r="9" s="1" customFormat="1" ht="28" customHeight="1" spans="1:10">
      <c r="A9" s="16" t="s">
        <v>36</v>
      </c>
      <c r="B9" s="17"/>
      <c r="C9" s="17"/>
      <c r="D9" s="17"/>
      <c r="E9" s="17"/>
      <c r="F9" s="17"/>
      <c r="G9" s="18"/>
      <c r="H9" s="19">
        <f>SUM(H3:H8)</f>
        <v>1889.1</v>
      </c>
      <c r="I9" s="31">
        <f>SUM(I3:I8)</f>
        <v>283365</v>
      </c>
      <c r="J9" s="48"/>
    </row>
    <row r="10" s="1" customFormat="1" ht="32" customHeight="1" spans="1:10">
      <c r="A10" s="9">
        <v>6</v>
      </c>
      <c r="B10" s="9" t="s">
        <v>37</v>
      </c>
      <c r="C10" s="20" t="s">
        <v>38</v>
      </c>
      <c r="D10" s="10" t="s">
        <v>39</v>
      </c>
      <c r="E10" s="10" t="s">
        <v>40</v>
      </c>
      <c r="F10" s="10" t="s">
        <v>41</v>
      </c>
      <c r="G10" s="10" t="s">
        <v>42</v>
      </c>
      <c r="H10" s="10">
        <v>148</v>
      </c>
      <c r="I10" s="10">
        <f>H10*150</f>
        <v>22200</v>
      </c>
      <c r="J10" s="48"/>
    </row>
    <row r="11" s="1" customFormat="1" ht="32" customHeight="1" spans="1:10">
      <c r="A11" s="11">
        <v>7</v>
      </c>
      <c r="B11" s="11" t="s">
        <v>37</v>
      </c>
      <c r="C11" s="21" t="s">
        <v>43</v>
      </c>
      <c r="D11" s="12" t="s">
        <v>44</v>
      </c>
      <c r="E11" s="11" t="s">
        <v>45</v>
      </c>
      <c r="F11" s="11" t="s">
        <v>46</v>
      </c>
      <c r="G11" s="12" t="s">
        <v>47</v>
      </c>
      <c r="H11" s="11">
        <v>703</v>
      </c>
      <c r="I11" s="11">
        <f>H11*150</f>
        <v>105450</v>
      </c>
      <c r="J11" s="49"/>
    </row>
    <row r="12" s="1" customFormat="1" ht="32" customHeight="1" spans="1:10">
      <c r="A12" s="13"/>
      <c r="B12" s="13"/>
      <c r="C12" s="22"/>
      <c r="D12" s="14"/>
      <c r="E12" s="13"/>
      <c r="F12" s="13"/>
      <c r="G12" s="14"/>
      <c r="H12" s="13"/>
      <c r="I12" s="13"/>
      <c r="J12" s="50"/>
    </row>
    <row r="13" s="1" customFormat="1" ht="32" customHeight="1" spans="1:10">
      <c r="A13" s="9">
        <v>8</v>
      </c>
      <c r="B13" s="9" t="s">
        <v>37</v>
      </c>
      <c r="C13" s="23" t="s">
        <v>48</v>
      </c>
      <c r="D13" s="10" t="s">
        <v>49</v>
      </c>
      <c r="E13" s="10" t="s">
        <v>50</v>
      </c>
      <c r="F13" s="10" t="s">
        <v>51</v>
      </c>
      <c r="G13" s="10" t="s">
        <v>52</v>
      </c>
      <c r="H13" s="10">
        <v>1916.5</v>
      </c>
      <c r="I13" s="10">
        <v>479116.5</v>
      </c>
      <c r="J13" s="48"/>
    </row>
    <row r="14" s="1" customFormat="1" ht="32" customHeight="1" spans="1:10">
      <c r="A14" s="9">
        <v>9</v>
      </c>
      <c r="B14" s="9" t="s">
        <v>37</v>
      </c>
      <c r="C14" s="24" t="s">
        <v>53</v>
      </c>
      <c r="D14" s="10" t="s">
        <v>54</v>
      </c>
      <c r="E14" s="10" t="s">
        <v>55</v>
      </c>
      <c r="F14" s="10" t="s">
        <v>56</v>
      </c>
      <c r="G14" s="10" t="s">
        <v>57</v>
      </c>
      <c r="H14" s="10">
        <v>174</v>
      </c>
      <c r="I14" s="10">
        <f>H14*150</f>
        <v>26100</v>
      </c>
      <c r="J14" s="48"/>
    </row>
    <row r="15" s="1" customFormat="1" ht="40" customHeight="1" spans="1:10">
      <c r="A15" s="9">
        <v>10</v>
      </c>
      <c r="B15" s="9" t="s">
        <v>37</v>
      </c>
      <c r="C15" s="23" t="s">
        <v>58</v>
      </c>
      <c r="D15" s="10" t="s">
        <v>59</v>
      </c>
      <c r="E15" s="10" t="s">
        <v>60</v>
      </c>
      <c r="F15" s="25" t="s">
        <v>61</v>
      </c>
      <c r="G15" s="10" t="s">
        <v>62</v>
      </c>
      <c r="H15" s="10">
        <v>133</v>
      </c>
      <c r="I15" s="10">
        <f>H15*250</f>
        <v>33250</v>
      </c>
      <c r="J15" s="48"/>
    </row>
    <row r="16" s="1" customFormat="1" ht="32" customHeight="1" spans="1:10">
      <c r="A16" s="9">
        <v>11</v>
      </c>
      <c r="B16" s="9" t="s">
        <v>37</v>
      </c>
      <c r="C16" s="26" t="s">
        <v>63</v>
      </c>
      <c r="D16" s="10" t="s">
        <v>64</v>
      </c>
      <c r="E16" s="10" t="s">
        <v>65</v>
      </c>
      <c r="F16" s="10" t="s">
        <v>66</v>
      </c>
      <c r="G16" s="10" t="s">
        <v>67</v>
      </c>
      <c r="H16" s="10">
        <v>278</v>
      </c>
      <c r="I16" s="10">
        <f>H16*250</f>
        <v>69500</v>
      </c>
      <c r="J16" s="48"/>
    </row>
    <row r="17" s="1" customFormat="1" ht="27" customHeight="1" spans="1:10">
      <c r="A17" s="16" t="s">
        <v>36</v>
      </c>
      <c r="B17" s="17"/>
      <c r="C17" s="17"/>
      <c r="D17" s="17"/>
      <c r="E17" s="17"/>
      <c r="F17" s="17"/>
      <c r="G17" s="18"/>
      <c r="H17" s="27">
        <f>SUM(H10:H16)</f>
        <v>3352.5</v>
      </c>
      <c r="I17" s="27">
        <f>SUM(I10:I16)</f>
        <v>735616.5</v>
      </c>
      <c r="J17" s="48"/>
    </row>
    <row r="18" s="1" customFormat="1" ht="27" customHeight="1" spans="1:10">
      <c r="A18" s="9">
        <v>12</v>
      </c>
      <c r="B18" s="9" t="s">
        <v>68</v>
      </c>
      <c r="C18" s="9" t="s">
        <v>69</v>
      </c>
      <c r="D18" s="9" t="s">
        <v>70</v>
      </c>
      <c r="E18" s="9" t="s">
        <v>71</v>
      </c>
      <c r="F18" s="9" t="s">
        <v>72</v>
      </c>
      <c r="G18" s="10" t="s">
        <v>73</v>
      </c>
      <c r="H18" s="28">
        <v>200</v>
      </c>
      <c r="I18" s="28">
        <f>H18*250</f>
        <v>50000</v>
      </c>
      <c r="J18" s="48"/>
    </row>
    <row r="19" s="1" customFormat="1" ht="38" customHeight="1" spans="1:10">
      <c r="A19" s="9">
        <v>13</v>
      </c>
      <c r="B19" s="9" t="s">
        <v>68</v>
      </c>
      <c r="C19" s="9" t="s">
        <v>74</v>
      </c>
      <c r="D19" s="10" t="s">
        <v>75</v>
      </c>
      <c r="E19" s="9" t="s">
        <v>76</v>
      </c>
      <c r="F19" s="9" t="s">
        <v>77</v>
      </c>
      <c r="G19" s="10" t="s">
        <v>73</v>
      </c>
      <c r="H19" s="28">
        <v>198.4</v>
      </c>
      <c r="I19" s="28">
        <f>H19*150</f>
        <v>29760</v>
      </c>
      <c r="J19" s="48"/>
    </row>
    <row r="20" s="2" customFormat="1" ht="38" customHeight="1" spans="1:35">
      <c r="A20" s="11">
        <v>14</v>
      </c>
      <c r="B20" s="9" t="s">
        <v>68</v>
      </c>
      <c r="C20" s="9" t="s">
        <v>78</v>
      </c>
      <c r="D20" s="10" t="s">
        <v>79</v>
      </c>
      <c r="E20" s="9" t="s">
        <v>80</v>
      </c>
      <c r="F20" s="9" t="s">
        <v>81</v>
      </c>
      <c r="G20" s="10" t="s">
        <v>52</v>
      </c>
      <c r="H20" s="28">
        <v>250</v>
      </c>
      <c r="I20" s="28">
        <f>H20*250</f>
        <v>62500</v>
      </c>
      <c r="J20" s="5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</row>
    <row r="21" s="1" customFormat="1" ht="27" customHeight="1" spans="1:10">
      <c r="A21" s="9">
        <v>15</v>
      </c>
      <c r="B21" s="9" t="s">
        <v>68</v>
      </c>
      <c r="C21" s="9" t="s">
        <v>82</v>
      </c>
      <c r="D21" s="9" t="s">
        <v>83</v>
      </c>
      <c r="E21" s="9" t="s">
        <v>84</v>
      </c>
      <c r="F21" s="9" t="s">
        <v>85</v>
      </c>
      <c r="G21" s="10" t="s">
        <v>86</v>
      </c>
      <c r="H21" s="28">
        <v>320</v>
      </c>
      <c r="I21" s="28">
        <f>H21*250</f>
        <v>80000</v>
      </c>
      <c r="J21" s="48"/>
    </row>
    <row r="22" s="1" customFormat="1" ht="28" customHeight="1" spans="1:10">
      <c r="A22" s="16" t="s">
        <v>36</v>
      </c>
      <c r="B22" s="17"/>
      <c r="C22" s="17"/>
      <c r="D22" s="17"/>
      <c r="E22" s="17"/>
      <c r="F22" s="17"/>
      <c r="G22" s="18"/>
      <c r="H22" s="29">
        <f>SUM(H18:H21)</f>
        <v>968.4</v>
      </c>
      <c r="I22" s="29">
        <f>SUM(I18:I21)</f>
        <v>222260</v>
      </c>
      <c r="J22" s="48"/>
    </row>
    <row r="23" s="1" customFormat="1" ht="33" customHeight="1" spans="1:10">
      <c r="A23" s="9">
        <v>16</v>
      </c>
      <c r="B23" s="9" t="s">
        <v>87</v>
      </c>
      <c r="C23" s="10" t="s">
        <v>88</v>
      </c>
      <c r="D23" s="9" t="s">
        <v>89</v>
      </c>
      <c r="E23" s="9" t="s">
        <v>90</v>
      </c>
      <c r="F23" s="9" t="s">
        <v>91</v>
      </c>
      <c r="G23" s="25" t="s">
        <v>92</v>
      </c>
      <c r="H23" s="9">
        <v>110</v>
      </c>
      <c r="I23" s="9">
        <f>H23*150</f>
        <v>16500</v>
      </c>
      <c r="J23" s="48"/>
    </row>
    <row r="24" s="1" customFormat="1" ht="40" customHeight="1" spans="1:10">
      <c r="A24" s="9">
        <v>17</v>
      </c>
      <c r="B24" s="9" t="s">
        <v>87</v>
      </c>
      <c r="C24" s="10" t="s">
        <v>93</v>
      </c>
      <c r="D24" s="10" t="s">
        <v>94</v>
      </c>
      <c r="E24" s="10" t="s">
        <v>95</v>
      </c>
      <c r="F24" s="10" t="s">
        <v>96</v>
      </c>
      <c r="G24" s="10" t="s">
        <v>97</v>
      </c>
      <c r="H24" s="10">
        <v>110</v>
      </c>
      <c r="I24" s="9">
        <f>H24*150</f>
        <v>16500</v>
      </c>
      <c r="J24" s="48"/>
    </row>
    <row r="25" s="1" customFormat="1" ht="33" customHeight="1" spans="1:10">
      <c r="A25" s="9">
        <v>18</v>
      </c>
      <c r="B25" s="9" t="s">
        <v>87</v>
      </c>
      <c r="C25" s="10" t="s">
        <v>93</v>
      </c>
      <c r="D25" s="10" t="s">
        <v>98</v>
      </c>
      <c r="E25" s="10" t="s">
        <v>99</v>
      </c>
      <c r="F25" s="10" t="s">
        <v>100</v>
      </c>
      <c r="G25" s="10" t="s">
        <v>101</v>
      </c>
      <c r="H25" s="10">
        <v>125</v>
      </c>
      <c r="I25" s="9">
        <f>H25*150</f>
        <v>18750</v>
      </c>
      <c r="J25" s="48"/>
    </row>
    <row r="26" s="1" customFormat="1" ht="26" customHeight="1" spans="1:10">
      <c r="A26" s="16" t="s">
        <v>36</v>
      </c>
      <c r="B26" s="17"/>
      <c r="C26" s="17"/>
      <c r="D26" s="17"/>
      <c r="E26" s="17"/>
      <c r="F26" s="17"/>
      <c r="G26" s="18"/>
      <c r="H26" s="27">
        <f>SUM(H23:H25)</f>
        <v>345</v>
      </c>
      <c r="I26" s="31">
        <f>SUM(I23:I25)</f>
        <v>51750</v>
      </c>
      <c r="J26" s="48"/>
    </row>
    <row r="27" s="1" customFormat="1" ht="29" customHeight="1" spans="1:10">
      <c r="A27" s="9">
        <v>19</v>
      </c>
      <c r="B27" s="9" t="s">
        <v>102</v>
      </c>
      <c r="C27" s="10" t="s">
        <v>103</v>
      </c>
      <c r="D27" s="30" t="s">
        <v>104</v>
      </c>
      <c r="E27" s="9" t="s">
        <v>105</v>
      </c>
      <c r="F27" s="9" t="s">
        <v>106</v>
      </c>
      <c r="G27" s="10" t="s">
        <v>107</v>
      </c>
      <c r="H27" s="9">
        <v>120</v>
      </c>
      <c r="I27" s="10">
        <f t="shared" ref="I27:I34" si="0">H27*150</f>
        <v>18000</v>
      </c>
      <c r="J27" s="48"/>
    </row>
    <row r="28" s="1" customFormat="1" ht="29" customHeight="1" spans="1:10">
      <c r="A28" s="9">
        <v>20</v>
      </c>
      <c r="B28" s="9" t="s">
        <v>102</v>
      </c>
      <c r="C28" s="10" t="s">
        <v>108</v>
      </c>
      <c r="D28" s="9" t="s">
        <v>109</v>
      </c>
      <c r="E28" s="9" t="s">
        <v>110</v>
      </c>
      <c r="F28" s="9" t="s">
        <v>111</v>
      </c>
      <c r="G28" s="10" t="s">
        <v>112</v>
      </c>
      <c r="H28" s="9">
        <v>130</v>
      </c>
      <c r="I28" s="10">
        <f t="shared" si="0"/>
        <v>19500</v>
      </c>
      <c r="J28" s="48"/>
    </row>
    <row r="29" s="1" customFormat="1" ht="29" customHeight="1" spans="1:10">
      <c r="A29" s="9">
        <v>21</v>
      </c>
      <c r="B29" s="9" t="s">
        <v>102</v>
      </c>
      <c r="C29" s="10" t="s">
        <v>113</v>
      </c>
      <c r="D29" s="9" t="s">
        <v>114</v>
      </c>
      <c r="E29" s="9" t="s">
        <v>115</v>
      </c>
      <c r="F29" s="9" t="s">
        <v>116</v>
      </c>
      <c r="G29" s="10" t="s">
        <v>117</v>
      </c>
      <c r="H29" s="9">
        <v>101.27</v>
      </c>
      <c r="I29" s="10">
        <f t="shared" si="0"/>
        <v>15190.5</v>
      </c>
      <c r="J29" s="48"/>
    </row>
    <row r="30" s="1" customFormat="1" ht="29" customHeight="1" spans="1:10">
      <c r="A30" s="9">
        <v>22</v>
      </c>
      <c r="B30" s="9" t="s">
        <v>102</v>
      </c>
      <c r="C30" s="10" t="s">
        <v>118</v>
      </c>
      <c r="D30" s="9" t="s">
        <v>119</v>
      </c>
      <c r="E30" s="10" t="s">
        <v>120</v>
      </c>
      <c r="F30" s="9" t="s">
        <v>121</v>
      </c>
      <c r="G30" s="10" t="s">
        <v>122</v>
      </c>
      <c r="H30" s="9">
        <v>165</v>
      </c>
      <c r="I30" s="10">
        <f t="shared" si="0"/>
        <v>24750</v>
      </c>
      <c r="J30" s="48"/>
    </row>
    <row r="31" s="1" customFormat="1" ht="29" customHeight="1" spans="1:10">
      <c r="A31" s="9">
        <v>23</v>
      </c>
      <c r="B31" s="9" t="s">
        <v>102</v>
      </c>
      <c r="C31" s="10" t="s">
        <v>123</v>
      </c>
      <c r="D31" s="10" t="s">
        <v>124</v>
      </c>
      <c r="E31" s="10" t="s">
        <v>125</v>
      </c>
      <c r="F31" s="10" t="s">
        <v>126</v>
      </c>
      <c r="G31" s="10" t="s">
        <v>127</v>
      </c>
      <c r="H31" s="10">
        <v>106</v>
      </c>
      <c r="I31" s="10">
        <f t="shared" si="0"/>
        <v>15900</v>
      </c>
      <c r="J31" s="48"/>
    </row>
    <row r="32" s="1" customFormat="1" ht="49" customHeight="1" spans="1:10">
      <c r="A32" s="9">
        <v>24</v>
      </c>
      <c r="B32" s="9" t="s">
        <v>102</v>
      </c>
      <c r="C32" s="10" t="s">
        <v>123</v>
      </c>
      <c r="D32" s="10" t="s">
        <v>128</v>
      </c>
      <c r="E32" s="10" t="s">
        <v>129</v>
      </c>
      <c r="F32" s="10" t="s">
        <v>130</v>
      </c>
      <c r="G32" s="10" t="s">
        <v>127</v>
      </c>
      <c r="H32" s="10">
        <v>164</v>
      </c>
      <c r="I32" s="10">
        <f t="shared" si="0"/>
        <v>24600</v>
      </c>
      <c r="J32" s="48"/>
    </row>
    <row r="33" s="1" customFormat="1" ht="49" customHeight="1" spans="1:10">
      <c r="A33" s="9">
        <v>25</v>
      </c>
      <c r="B33" s="9" t="s">
        <v>102</v>
      </c>
      <c r="C33" s="10" t="s">
        <v>131</v>
      </c>
      <c r="D33" s="10" t="s">
        <v>132</v>
      </c>
      <c r="E33" s="9" t="s">
        <v>133</v>
      </c>
      <c r="F33" s="9" t="s">
        <v>134</v>
      </c>
      <c r="G33" s="10" t="s">
        <v>127</v>
      </c>
      <c r="H33" s="9">
        <v>300</v>
      </c>
      <c r="I33" s="10">
        <f t="shared" si="0"/>
        <v>45000</v>
      </c>
      <c r="J33" s="48"/>
    </row>
    <row r="34" s="1" customFormat="1" ht="29" customHeight="1" spans="1:10">
      <c r="A34" s="9">
        <v>26</v>
      </c>
      <c r="B34" s="9" t="s">
        <v>102</v>
      </c>
      <c r="C34" s="10" t="s">
        <v>135</v>
      </c>
      <c r="D34" s="9" t="s">
        <v>136</v>
      </c>
      <c r="E34" s="9" t="s">
        <v>137</v>
      </c>
      <c r="F34" s="9" t="s">
        <v>138</v>
      </c>
      <c r="G34" s="10" t="s">
        <v>139</v>
      </c>
      <c r="H34" s="9">
        <v>100</v>
      </c>
      <c r="I34" s="10">
        <f t="shared" si="0"/>
        <v>15000</v>
      </c>
      <c r="J34" s="48"/>
    </row>
    <row r="35" s="1" customFormat="1" ht="29" customHeight="1" spans="1:10">
      <c r="A35" s="9">
        <v>27</v>
      </c>
      <c r="B35" s="9" t="s">
        <v>102</v>
      </c>
      <c r="C35" s="10" t="s">
        <v>140</v>
      </c>
      <c r="D35" s="9" t="s">
        <v>141</v>
      </c>
      <c r="E35" s="9" t="s">
        <v>142</v>
      </c>
      <c r="F35" s="9" t="s">
        <v>143</v>
      </c>
      <c r="G35" s="10" t="s">
        <v>144</v>
      </c>
      <c r="H35" s="9">
        <f>709.12+9.62+62.08+106.1+58.01+28.66+28.15+116.91</f>
        <v>1118.65</v>
      </c>
      <c r="I35" s="10">
        <f>H35*50</f>
        <v>55932.5</v>
      </c>
      <c r="J35" s="48"/>
    </row>
    <row r="36" s="1" customFormat="1" ht="27" customHeight="1" spans="1:10">
      <c r="A36" s="16" t="s">
        <v>36</v>
      </c>
      <c r="B36" s="17"/>
      <c r="C36" s="17"/>
      <c r="D36" s="17"/>
      <c r="E36" s="17"/>
      <c r="F36" s="17"/>
      <c r="G36" s="18"/>
      <c r="H36" s="31">
        <f>SUM(H27:H35)</f>
        <v>2304.92</v>
      </c>
      <c r="I36" s="27">
        <f>SUM(I27:I35)</f>
        <v>233873</v>
      </c>
      <c r="J36" s="48"/>
    </row>
    <row r="37" s="1" customFormat="1" ht="38" customHeight="1" spans="1:10">
      <c r="A37" s="9">
        <v>28</v>
      </c>
      <c r="B37" s="9" t="s">
        <v>145</v>
      </c>
      <c r="C37" s="10" t="s">
        <v>146</v>
      </c>
      <c r="D37" s="10" t="s">
        <v>147</v>
      </c>
      <c r="E37" s="10" t="s">
        <v>148</v>
      </c>
      <c r="F37" s="10" t="s">
        <v>149</v>
      </c>
      <c r="G37" s="10" t="s">
        <v>150</v>
      </c>
      <c r="H37" s="10">
        <v>126</v>
      </c>
      <c r="I37" s="10">
        <f>H37*150</f>
        <v>18900</v>
      </c>
      <c r="J37" s="48"/>
    </row>
    <row r="38" s="1" customFormat="1" ht="38" customHeight="1" spans="1:10">
      <c r="A38" s="9">
        <v>29</v>
      </c>
      <c r="B38" s="9" t="s">
        <v>145</v>
      </c>
      <c r="C38" s="10" t="s">
        <v>151</v>
      </c>
      <c r="D38" s="10" t="s">
        <v>152</v>
      </c>
      <c r="E38" s="10" t="s">
        <v>153</v>
      </c>
      <c r="F38" s="10" t="s">
        <v>154</v>
      </c>
      <c r="G38" s="10" t="s">
        <v>150</v>
      </c>
      <c r="H38" s="10">
        <v>140</v>
      </c>
      <c r="I38" s="10">
        <f>H38*150</f>
        <v>21000</v>
      </c>
      <c r="J38" s="48"/>
    </row>
    <row r="39" s="1" customFormat="1" ht="38" customHeight="1" spans="1:10">
      <c r="A39" s="9">
        <v>30</v>
      </c>
      <c r="B39" s="9" t="s">
        <v>145</v>
      </c>
      <c r="C39" s="10" t="s">
        <v>155</v>
      </c>
      <c r="D39" s="10" t="s">
        <v>156</v>
      </c>
      <c r="E39" s="10" t="s">
        <v>157</v>
      </c>
      <c r="F39" s="10" t="s">
        <v>158</v>
      </c>
      <c r="G39" s="10" t="s">
        <v>159</v>
      </c>
      <c r="H39" s="10">
        <v>160</v>
      </c>
      <c r="I39" s="10">
        <f>H39*150</f>
        <v>24000</v>
      </c>
      <c r="J39" s="48"/>
    </row>
    <row r="40" s="1" customFormat="1" ht="38" customHeight="1" spans="1:10">
      <c r="A40" s="10">
        <v>31</v>
      </c>
      <c r="B40" s="10" t="s">
        <v>145</v>
      </c>
      <c r="C40" s="10" t="s">
        <v>160</v>
      </c>
      <c r="D40" s="10" t="s">
        <v>161</v>
      </c>
      <c r="E40" s="10" t="s">
        <v>162</v>
      </c>
      <c r="F40" s="10" t="s">
        <v>163</v>
      </c>
      <c r="G40" s="10" t="s">
        <v>159</v>
      </c>
      <c r="H40" s="10">
        <v>207.5</v>
      </c>
      <c r="I40" s="10">
        <f>H40*150</f>
        <v>31125</v>
      </c>
      <c r="J40" s="48"/>
    </row>
    <row r="41" s="1" customFormat="1" ht="28" customHeight="1" spans="1:10">
      <c r="A41" s="32" t="s">
        <v>36</v>
      </c>
      <c r="B41" s="33"/>
      <c r="C41" s="33"/>
      <c r="D41" s="33"/>
      <c r="E41" s="33"/>
      <c r="F41" s="33"/>
      <c r="G41" s="34"/>
      <c r="H41" s="27">
        <f>SUM(H37:H40)</f>
        <v>633.5</v>
      </c>
      <c r="I41" s="27">
        <f>SUM(I37:I40)</f>
        <v>95025</v>
      </c>
      <c r="J41" s="48"/>
    </row>
    <row r="42" s="3" customFormat="1" ht="28" customHeight="1" spans="1:35">
      <c r="A42" s="35">
        <v>32</v>
      </c>
      <c r="B42" s="35" t="s">
        <v>164</v>
      </c>
      <c r="C42" s="35" t="s">
        <v>165</v>
      </c>
      <c r="D42" s="10" t="s">
        <v>166</v>
      </c>
      <c r="E42" s="36" t="s">
        <v>167</v>
      </c>
      <c r="F42" s="36" t="s">
        <v>168</v>
      </c>
      <c r="G42" s="36" t="s">
        <v>169</v>
      </c>
      <c r="H42" s="36">
        <v>168</v>
      </c>
      <c r="I42" s="35">
        <v>8400</v>
      </c>
      <c r="J42" s="53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</row>
    <row r="43" s="3" customFormat="1" ht="28" customHeight="1" spans="1:35">
      <c r="A43" s="35">
        <v>33</v>
      </c>
      <c r="B43" s="35" t="s">
        <v>164</v>
      </c>
      <c r="C43" s="35" t="s">
        <v>170</v>
      </c>
      <c r="D43" s="10" t="s">
        <v>171</v>
      </c>
      <c r="E43" s="36" t="s">
        <v>172</v>
      </c>
      <c r="F43" s="36" t="s">
        <v>173</v>
      </c>
      <c r="G43" s="36" t="s">
        <v>174</v>
      </c>
      <c r="H43" s="36">
        <v>103.82</v>
      </c>
      <c r="I43" s="35">
        <f>H43*50</f>
        <v>5191</v>
      </c>
      <c r="J43" s="53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</row>
    <row r="44" s="3" customFormat="1" ht="28" customHeight="1" spans="1:35">
      <c r="A44" s="35">
        <v>34</v>
      </c>
      <c r="B44" s="35" t="s">
        <v>164</v>
      </c>
      <c r="C44" s="35" t="s">
        <v>175</v>
      </c>
      <c r="D44" s="10" t="s">
        <v>176</v>
      </c>
      <c r="E44" s="36" t="s">
        <v>177</v>
      </c>
      <c r="F44" s="36" t="s">
        <v>178</v>
      </c>
      <c r="G44" s="36" t="s">
        <v>179</v>
      </c>
      <c r="H44" s="36">
        <v>556</v>
      </c>
      <c r="I44" s="35">
        <v>27800</v>
      </c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</row>
    <row r="45" s="3" customFormat="1" ht="28" customHeight="1" spans="1:35">
      <c r="A45" s="35">
        <v>35</v>
      </c>
      <c r="B45" s="35" t="s">
        <v>164</v>
      </c>
      <c r="C45" s="35" t="s">
        <v>180</v>
      </c>
      <c r="D45" s="10" t="s">
        <v>181</v>
      </c>
      <c r="E45" s="36" t="s">
        <v>182</v>
      </c>
      <c r="F45" s="36" t="s">
        <v>183</v>
      </c>
      <c r="G45" s="36" t="s">
        <v>174</v>
      </c>
      <c r="H45" s="36">
        <v>1133</v>
      </c>
      <c r="I45" s="35">
        <f>H45*50</f>
        <v>56650</v>
      </c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</row>
    <row r="46" s="3" customFormat="1" ht="28" customHeight="1" spans="1:35">
      <c r="A46" s="35">
        <v>36</v>
      </c>
      <c r="B46" s="9" t="s">
        <v>164</v>
      </c>
      <c r="C46" s="9" t="s">
        <v>184</v>
      </c>
      <c r="D46" s="10" t="s">
        <v>185</v>
      </c>
      <c r="E46" s="37" t="s">
        <v>186</v>
      </c>
      <c r="F46" s="37" t="s">
        <v>187</v>
      </c>
      <c r="G46" s="37" t="s">
        <v>174</v>
      </c>
      <c r="H46" s="37">
        <v>115.95</v>
      </c>
      <c r="I46" s="9">
        <v>5797.5</v>
      </c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s="1" customFormat="1" ht="28" customHeight="1" spans="1:10">
      <c r="A47" s="9">
        <v>37</v>
      </c>
      <c r="B47" s="9" t="s">
        <v>164</v>
      </c>
      <c r="C47" s="10" t="s">
        <v>188</v>
      </c>
      <c r="D47" s="10" t="s">
        <v>189</v>
      </c>
      <c r="E47" s="10" t="s">
        <v>190</v>
      </c>
      <c r="F47" s="10" t="s">
        <v>191</v>
      </c>
      <c r="G47" s="10" t="s">
        <v>42</v>
      </c>
      <c r="H47" s="10">
        <v>247.2</v>
      </c>
      <c r="I47" s="10">
        <f>H47*50</f>
        <v>12360</v>
      </c>
      <c r="J47" s="48"/>
    </row>
    <row r="48" s="1" customFormat="1" ht="28" customHeight="1" spans="1:10">
      <c r="A48" s="9">
        <v>38</v>
      </c>
      <c r="B48" s="9" t="s">
        <v>164</v>
      </c>
      <c r="C48" s="10" t="s">
        <v>188</v>
      </c>
      <c r="D48" s="10" t="s">
        <v>141</v>
      </c>
      <c r="E48" s="10" t="s">
        <v>142</v>
      </c>
      <c r="F48" s="10" t="s">
        <v>143</v>
      </c>
      <c r="G48" s="10" t="s">
        <v>169</v>
      </c>
      <c r="H48" s="10">
        <v>499.2</v>
      </c>
      <c r="I48" s="10">
        <f>H48*50</f>
        <v>24960</v>
      </c>
      <c r="J48" s="48"/>
    </row>
    <row r="49" s="1" customFormat="1" ht="28" customHeight="1" spans="1:10">
      <c r="A49" s="9">
        <v>39</v>
      </c>
      <c r="B49" s="9" t="s">
        <v>164</v>
      </c>
      <c r="C49" s="10" t="s">
        <v>188</v>
      </c>
      <c r="D49" s="10" t="s">
        <v>192</v>
      </c>
      <c r="E49" s="10" t="s">
        <v>193</v>
      </c>
      <c r="F49" s="10" t="s">
        <v>194</v>
      </c>
      <c r="G49" s="10" t="s">
        <v>195</v>
      </c>
      <c r="H49" s="10">
        <v>193</v>
      </c>
      <c r="I49" s="10">
        <f>H49*50</f>
        <v>9650</v>
      </c>
      <c r="J49" s="48"/>
    </row>
    <row r="50" s="1" customFormat="1" ht="28" customHeight="1" spans="1:10">
      <c r="A50" s="9">
        <v>40</v>
      </c>
      <c r="B50" s="9" t="s">
        <v>164</v>
      </c>
      <c r="C50" s="10" t="s">
        <v>188</v>
      </c>
      <c r="D50" s="10" t="s">
        <v>196</v>
      </c>
      <c r="E50" s="10" t="s">
        <v>197</v>
      </c>
      <c r="F50" s="10" t="s">
        <v>198</v>
      </c>
      <c r="G50" s="10" t="s">
        <v>169</v>
      </c>
      <c r="H50" s="10">
        <v>240</v>
      </c>
      <c r="I50" s="10">
        <f>H50*50</f>
        <v>12000</v>
      </c>
      <c r="J50" s="48"/>
    </row>
    <row r="51" ht="28" customHeight="1" spans="1:10">
      <c r="A51" s="38" t="s">
        <v>36</v>
      </c>
      <c r="B51" s="39"/>
      <c r="C51" s="39"/>
      <c r="D51" s="39"/>
      <c r="E51" s="39"/>
      <c r="F51" s="39"/>
      <c r="G51" s="40"/>
      <c r="H51" s="41">
        <f>SUM(H42:H50)</f>
        <v>3256.17</v>
      </c>
      <c r="I51" s="41">
        <f>SUM(I42:I50)</f>
        <v>162808.5</v>
      </c>
      <c r="J51" s="51"/>
    </row>
    <row r="52" ht="23" customHeight="1" spans="1:10">
      <c r="A52" s="42" t="s">
        <v>199</v>
      </c>
      <c r="B52" s="43"/>
      <c r="C52" s="43"/>
      <c r="D52" s="43"/>
      <c r="E52" s="43"/>
      <c r="F52" s="43"/>
      <c r="G52" s="44"/>
      <c r="H52" s="45"/>
      <c r="I52" s="55">
        <f>I9+I17+I22+I26+I36+I41+I51</f>
        <v>1784698</v>
      </c>
      <c r="J52" s="56"/>
    </row>
  </sheetData>
  <autoFilter xmlns:etc="http://www.wps.cn/officeDocument/2017/etCustomData" ref="A1:I52" etc:filterBottomFollowUsedRange="0">
    <extLst/>
  </autoFilter>
  <mergeCells count="29">
    <mergeCell ref="A1:J1"/>
    <mergeCell ref="A9:G9"/>
    <mergeCell ref="A17:G17"/>
    <mergeCell ref="A22:G22"/>
    <mergeCell ref="A26:G26"/>
    <mergeCell ref="A36:G36"/>
    <mergeCell ref="A41:G41"/>
    <mergeCell ref="A51:G51"/>
    <mergeCell ref="A52:G52"/>
    <mergeCell ref="A5:A6"/>
    <mergeCell ref="A11:A12"/>
    <mergeCell ref="B5:B6"/>
    <mergeCell ref="B11:B12"/>
    <mergeCell ref="C5:C6"/>
    <mergeCell ref="C11:C12"/>
    <mergeCell ref="D5:D6"/>
    <mergeCell ref="D11:D12"/>
    <mergeCell ref="E5:E6"/>
    <mergeCell ref="E11:E12"/>
    <mergeCell ref="F5:F6"/>
    <mergeCell ref="F11:F12"/>
    <mergeCell ref="G5:G6"/>
    <mergeCell ref="G11:G12"/>
    <mergeCell ref="H5:H6"/>
    <mergeCell ref="H11:H12"/>
    <mergeCell ref="I5:I6"/>
    <mergeCell ref="I11:I12"/>
    <mergeCell ref="J5:J6"/>
    <mergeCell ref="J11:J12"/>
  </mergeCells>
  <conditionalFormatting sqref="D20:D21">
    <cfRule type="duplicateValues" dxfId="0" priority="1"/>
  </conditionalFormatting>
  <pageMargins left="0.393055555555556" right="0.236111111111111" top="0.314583333333333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2025-04-29T09:23:10Z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8A442F5FACA1402CAE12971376153BE7_12</vt:lpwstr>
  </property>
  <property fmtid="{D5CDD505-2E9C-101B-9397-08002B2CF9AE}" pid="3" name="KSOProductBuildVer">
    <vt:lpwstr>2052-12.1.0.20784</vt:lpwstr>
  </property>
</Properties>
</file>